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'1кв'!$A$1:$E$50</definedName>
    <definedName name="_xlnm.Print_Area" localSheetId="1">'2кв'!$A$1:$E$48</definedName>
    <definedName name="_xlnm.Print_Area" localSheetId="2">'3кв'!$A$1:$E$50</definedName>
    <definedName name="_xlnm.Print_Area" localSheetId="3">'4кв'!$A$1:$E$49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1" i="26" l="1"/>
  <c r="C20" i="26"/>
  <c r="C19" i="26"/>
  <c r="C17" i="26"/>
  <c r="C16" i="26"/>
  <c r="C13" i="26"/>
  <c r="C14" i="26"/>
  <c r="C15" i="26"/>
  <c r="C12" i="26"/>
  <c r="C9" i="26"/>
  <c r="C8" i="26"/>
  <c r="C6" i="26"/>
  <c r="B44" i="29"/>
  <c r="E23" i="29"/>
  <c r="E21" i="29"/>
  <c r="E27" i="29" s="1"/>
  <c r="B48" i="29" s="1"/>
  <c r="B49" i="29" l="1"/>
  <c r="E28" i="28"/>
  <c r="E25" i="28"/>
  <c r="B45" i="28" l="1"/>
  <c r="B48" i="28"/>
  <c r="E23" i="28"/>
  <c r="E21" i="28"/>
  <c r="B49" i="28" s="1"/>
  <c r="B50" i="28" l="1"/>
  <c r="B43" i="27"/>
  <c r="E26" i="27"/>
  <c r="B46" i="27"/>
  <c r="E23" i="27"/>
  <c r="E21" i="27"/>
  <c r="B47" i="27" l="1"/>
  <c r="B48" i="27" s="1"/>
  <c r="C23" i="26"/>
  <c r="C29" i="26"/>
  <c r="C10" i="26" l="1"/>
  <c r="C24" i="26" s="1"/>
  <c r="B48" i="25"/>
  <c r="E26" i="25"/>
  <c r="E23" i="25"/>
  <c r="E21" i="25"/>
  <c r="E28" i="25" l="1"/>
  <c r="B49" i="25" s="1"/>
  <c r="B50" i="25" l="1"/>
</calcChain>
</file>

<file path=xl/sharedStrings.xml><?xml version="1.0" encoding="utf-8"?>
<sst xmlns="http://schemas.openxmlformats.org/spreadsheetml/2006/main" count="274" uniqueCount="104">
  <si>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</si>
  <si>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</si>
  <si>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</si>
  <si>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</si>
  <si>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</si>
  <si>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</si>
  <si>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</si>
  <si>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</si>
  <si>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</si>
  <si>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</si>
  <si>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</si>
  <si>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</si>
  <si>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</si>
  <si>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</si>
  <si>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</si>
  <si>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</si>
  <si>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</si>
  <si>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</si>
  <si>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</si>
  <si>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</si>
  <si>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</si>
  <si>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</si>
  <si>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15а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</si>
  <si>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Солянниковой Ирины Николаевны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</si>
  <si>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</si>
  <si>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</si>
  <si>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</si>
  <si>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</si>
  <si>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 xml:space="preserve">Стоимость 3/
сметная стоимость 4 выполненной работы (оказанной услуги) за единицу, кол-во ч/часов
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</si>
  <si>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Солянниковой И.Н.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</si>
  <si>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</si>
  <si>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01.04.2016 г.</t>
    </r>
  </si>
  <si>
    <t>Расходы по содержанию и тек.ремонту, руб.</t>
  </si>
  <si>
    <t xml:space="preserve">определена приложением № 9 к договору </t>
  </si>
  <si>
    <t xml:space="preserve">Информация для собственников: </t>
  </si>
  <si>
    <t>Sдома=1640,6 м2</t>
  </si>
  <si>
    <t>Оплачено, руб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</si>
  <si>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</si>
  <si>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</si>
  <si>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</si>
  <si>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ИТОГО, руб.</t>
  </si>
  <si>
    <t>1 квартал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</si>
  <si>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</si>
  <si>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</si>
  <si>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</si>
  <si>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</si>
  <si>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</si>
  <si>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</si>
  <si>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март</t>
  </si>
  <si>
    <t>ч/ч</t>
  </si>
  <si>
    <t>Предъявлено населению 123930,9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</si>
  <si>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</si>
  <si>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</si>
  <si>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</si>
  <si>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</si>
  <si>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</si>
  <si>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</si>
  <si>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</si>
  <si>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</si>
  <si>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</si>
  <si>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</si>
  <si>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</si>
  <si>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</si>
  <si>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</si>
  <si>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</si>
  <si>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</si>
  <si>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15а</t>
  </si>
  <si>
    <t>за 1 квартал 2024 года</t>
  </si>
  <si>
    <t>31.03.2024 г.</t>
  </si>
  <si>
    <t>Выравнивание бордюрных камней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</si>
  <si>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</si>
  <si>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</si>
  <si>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сто тысяч триста тридцать пять рублей 60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</si>
  <si>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</si>
  <si>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</si>
  <si>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</si>
  <si>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девяносто восемь тысяч восемьсот восемьдесят семь рублей 97 копеек.</t>
  </si>
  <si>
    <t>за 3 квартал 2024 года</t>
  </si>
  <si>
    <t>30.09.2024 г.</t>
  </si>
  <si>
    <t>3 квартал</t>
  </si>
  <si>
    <t>S дома = 1 640,6 м2</t>
  </si>
  <si>
    <t>Частичная штукатурка фасада (кв.7)</t>
  </si>
  <si>
    <t>сентябрь</t>
  </si>
  <si>
    <t>Предъявлено населению 134955,78</t>
  </si>
  <si>
    <t>Замена кранов на стояках отопления (смета)</t>
  </si>
  <si>
    <t xml:space="preserve">           2. Всего за период с "01" 07 2024 г. по "30" 09 2024 г. выполнено работ (оказано услуг) на общую сумму сто четырнадцать тысяч сто сорок рублей 16 копеек.</t>
  </si>
  <si>
    <t>за 4 квартал 2024 года</t>
  </si>
  <si>
    <t>31.12.2024 г.</t>
  </si>
  <si>
    <t>4 квартал</t>
  </si>
  <si>
    <t>Оборудование укрытия в подвале (смета)</t>
  </si>
  <si>
    <t>октябрь</t>
  </si>
  <si>
    <t xml:space="preserve">           2. Всего за период с "01" 10 2024 г. по "31" 12 2024 г. выполнено работ (оказано услуг) на общую сумму сто двадцать одна тысяча пятьсот тринадцать рублей 35 копеек.</t>
  </si>
  <si>
    <t>НА ЛИЦЕВОМ СЧЕТЕ  за  период  с 01.01.2024 г. по 31.12.2024 г.</t>
  </si>
  <si>
    <t>Начислено всего 517773,36</t>
  </si>
  <si>
    <t>Остаток средств на 01.01.2025</t>
  </si>
  <si>
    <t>Задолженность населения по оплате на 01.01.2024 г.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</si>
  <si>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</si>
  <si>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</si>
  <si>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</si>
  <si>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</si>
  <si>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Непредвиденные работы 3ч/ч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</si>
  <si>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</si>
  <si>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Замена кранов на стояках отопления (смета)</t>
  </si>
  <si>
    <t xml:space="preserve">   * Оборудование укрытия в подвале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</si>
</sst>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4" fillId="0" borderId="0"/>
    <xf numFmtId="0" fontId="15" fillId="0" borderId="0"/>
    <xf numFmtId="0" fontId="16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9" fontId="7" fillId="0" borderId="0" xfId="0" applyNumberFormat="1" applyFont="1"/>
    <xf numFmtId="39" fontId="7" fillId="0" borderId="0" xfId="1" applyNumberFormat="1" applyFont="1"/>
    <xf numFmtId="49" fontId="4" fillId="0" borderId="0" xfId="0" applyNumberFormat="1" applyFont="1" applyBorder="1" applyAlignment="1">
      <alignment wrapText="1"/>
    </xf>
    <xf numFmtId="43" fontId="11" fillId="0" borderId="4" xfId="0" applyNumberFormat="1" applyFont="1" applyBorder="1" applyAlignment="1">
      <alignment horizontal="center"/>
    </xf>
    <xf numFmtId="0" fontId="7" fillId="0" borderId="6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wrapText="1"/>
    </xf>
    <xf numFmtId="43" fontId="4" fillId="0" borderId="5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9" xfId="0" applyFont="1" applyBorder="1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5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6" fontId="3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3" fontId="20" fillId="0" borderId="0" xfId="0" applyNumberFormat="1" applyFont="1"/>
    <xf numFmtId="0" fontId="3" fillId="0" borderId="1" xfId="0" applyFont="1" applyBorder="1" applyAlignment="1">
      <alignment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76" t="s">
        <v>10</v>
      </c>
      <c r="B1" s="76"/>
      <c r="C1" s="76"/>
      <c r="D1" s="76"/>
      <c r="E1" s="76"/>
    </row>
    <row r="2" spans="1:5" ht="31.5" customHeight="1" x14ac:dyDescent="0.25">
      <c r="A2" s="77" t="s">
        <v>11</v>
      </c>
      <c r="B2" s="78"/>
      <c r="C2" s="78"/>
      <c r="D2" s="78"/>
      <c r="E2" s="78"/>
    </row>
    <row r="3" spans="1:5" x14ac:dyDescent="0.25">
      <c r="A3" s="79" t="s">
        <v>67</v>
      </c>
      <c r="B3" s="79"/>
      <c r="C3" s="79"/>
      <c r="D3" s="79"/>
      <c r="E3" s="79"/>
    </row>
    <row r="4" spans="1:5" s="1" customFormat="1" ht="15.6" customHeight="1" x14ac:dyDescent="0.25">
      <c r="A4" s="15" t="s">
        <v>12</v>
      </c>
      <c r="B4" s="4"/>
      <c r="C4" s="4"/>
      <c r="D4" s="33"/>
      <c r="E4" s="32" t="s">
        <v>68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80" t="s">
        <v>22</v>
      </c>
      <c r="B7" s="80"/>
      <c r="C7" s="80"/>
      <c r="D7" s="80"/>
      <c r="E7" s="80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7" t="s">
        <v>23</v>
      </c>
      <c r="B9" s="67"/>
      <c r="C9" s="67"/>
      <c r="D9" s="67"/>
      <c r="E9" s="67"/>
    </row>
    <row r="10" spans="1:5" ht="24.75" customHeight="1" x14ac:dyDescent="0.25">
      <c r="A10" s="81" t="s">
        <v>13</v>
      </c>
      <c r="B10" s="82"/>
      <c r="C10" s="82"/>
      <c r="D10" s="82"/>
      <c r="E10" s="82"/>
    </row>
    <row r="11" spans="1:5" ht="29.25" customHeight="1" x14ac:dyDescent="0.25">
      <c r="A11" s="67" t="s">
        <v>31</v>
      </c>
      <c r="B11" s="67"/>
      <c r="C11" s="67"/>
      <c r="D11" s="67"/>
      <c r="E11" s="67"/>
    </row>
    <row r="12" spans="1:5" ht="21.6" customHeight="1" x14ac:dyDescent="0.25">
      <c r="A12" s="67" t="s">
        <v>20</v>
      </c>
      <c r="B12" s="67"/>
      <c r="C12" s="67"/>
      <c r="D12" s="67"/>
      <c r="E12" s="67"/>
    </row>
    <row r="13" spans="1:5" x14ac:dyDescent="0.25">
      <c r="A13" s="72" t="s">
        <v>2</v>
      </c>
      <c r="B13" s="73"/>
      <c r="C13" s="73"/>
      <c r="D13" s="73"/>
      <c r="E13" s="73"/>
    </row>
    <row r="14" spans="1:5" ht="18" customHeight="1" x14ac:dyDescent="0.25">
      <c r="A14" s="67" t="s">
        <v>46</v>
      </c>
      <c r="B14" s="67"/>
      <c r="C14" s="67"/>
      <c r="D14" s="67"/>
      <c r="E14" s="67"/>
    </row>
    <row r="15" spans="1:5" x14ac:dyDescent="0.25">
      <c r="A15" s="72" t="s">
        <v>14</v>
      </c>
      <c r="B15" s="73"/>
      <c r="C15" s="73"/>
      <c r="D15" s="73"/>
      <c r="E15" s="73"/>
    </row>
    <row r="16" spans="1:5" ht="28.5" customHeight="1" x14ac:dyDescent="0.25">
      <c r="A16" s="67" t="s">
        <v>15</v>
      </c>
      <c r="B16" s="67"/>
      <c r="C16" s="67"/>
      <c r="D16" s="67"/>
      <c r="E16" s="67"/>
    </row>
    <row r="17" spans="1:7" ht="55.9" customHeight="1" x14ac:dyDescent="0.25">
      <c r="A17" s="67" t="s">
        <v>24</v>
      </c>
      <c r="B17" s="67"/>
      <c r="C17" s="67"/>
      <c r="D17" s="67"/>
      <c r="E17" s="67"/>
    </row>
    <row r="18" spans="1:7" ht="31.5" customHeight="1" x14ac:dyDescent="0.25">
      <c r="A18" s="74" t="s">
        <v>25</v>
      </c>
      <c r="B18" s="74"/>
      <c r="C18" s="74"/>
      <c r="D18" s="74"/>
      <c r="E18" s="74"/>
    </row>
    <row r="19" spans="1:7" x14ac:dyDescent="0.25">
      <c r="A19" s="74"/>
      <c r="B19" s="74"/>
      <c r="C19" s="74"/>
      <c r="D19" s="74"/>
      <c r="E19" s="74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15.71</v>
      </c>
      <c r="E21" s="8">
        <f>D21*F19*G19</f>
        <v>77321.478000000003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4.3600000000000003</v>
      </c>
      <c r="E23" s="8">
        <f>D23*F19*G19</f>
        <v>21459.048000000003</v>
      </c>
      <c r="G23" s="13"/>
    </row>
    <row r="24" spans="1:7" x14ac:dyDescent="0.25">
      <c r="A24" s="26" t="s">
        <v>26</v>
      </c>
      <c r="B24" s="9" t="s">
        <v>41</v>
      </c>
      <c r="C24" s="17" t="s">
        <v>27</v>
      </c>
      <c r="D24" s="17"/>
      <c r="E24" s="8">
        <v>659</v>
      </c>
      <c r="G24" s="13"/>
    </row>
    <row r="25" spans="1:7" s="57" customFormat="1" ht="60" x14ac:dyDescent="0.25">
      <c r="A25" s="53" t="s">
        <v>70</v>
      </c>
      <c r="B25" s="54" t="s">
        <v>71</v>
      </c>
      <c r="C25" s="55" t="s">
        <v>27</v>
      </c>
      <c r="D25" s="55"/>
      <c r="E25" s="56">
        <v>636</v>
      </c>
    </row>
    <row r="26" spans="1:7" x14ac:dyDescent="0.25">
      <c r="A26" s="52" t="s">
        <v>69</v>
      </c>
      <c r="B26" s="9" t="s">
        <v>48</v>
      </c>
      <c r="C26" s="17" t="s">
        <v>49</v>
      </c>
      <c r="D26" s="17">
        <v>1</v>
      </c>
      <c r="E26" s="28">
        <f>D26*260.07</f>
        <v>260.07</v>
      </c>
      <c r="G26" s="13"/>
    </row>
    <row r="27" spans="1:7" x14ac:dyDescent="0.25">
      <c r="A27" s="27"/>
      <c r="B27" s="9"/>
      <c r="C27" s="17"/>
      <c r="D27" s="17"/>
      <c r="E27" s="28"/>
      <c r="G27" s="13"/>
    </row>
    <row r="28" spans="1:7" s="10" customFormat="1" x14ac:dyDescent="0.25">
      <c r="A28" s="22" t="s">
        <v>40</v>
      </c>
      <c r="B28" s="23"/>
      <c r="C28" s="23"/>
      <c r="D28" s="24"/>
      <c r="E28" s="21">
        <f>SUM(E21:E27)</f>
        <v>100335.59600000002</v>
      </c>
    </row>
    <row r="30" spans="1:7" ht="32.25" customHeight="1" x14ac:dyDescent="0.25">
      <c r="A30" s="75" t="s">
        <v>72</v>
      </c>
      <c r="B30" s="75"/>
      <c r="C30" s="75"/>
      <c r="D30" s="75"/>
      <c r="E30" s="75"/>
    </row>
    <row r="31" spans="1:7" ht="30.75" customHeight="1" x14ac:dyDescent="0.25">
      <c r="A31" s="67" t="s">
        <v>19</v>
      </c>
      <c r="B31" s="67"/>
      <c r="C31" s="67"/>
      <c r="D31" s="67"/>
      <c r="E31" s="67"/>
    </row>
    <row r="32" spans="1:7" x14ac:dyDescent="0.25">
      <c r="A32" s="67" t="s">
        <v>18</v>
      </c>
      <c r="B32" s="67"/>
      <c r="C32" s="67"/>
      <c r="D32" s="67"/>
      <c r="E32" s="67"/>
      <c r="F32" s="10"/>
      <c r="G32" s="10"/>
    </row>
    <row r="33" spans="1:5" x14ac:dyDescent="0.25">
      <c r="A33" s="67" t="s">
        <v>30</v>
      </c>
      <c r="B33" s="67"/>
      <c r="C33" s="67"/>
      <c r="D33" s="67"/>
      <c r="E33" s="67"/>
    </row>
    <row r="34" spans="1:5" x14ac:dyDescent="0.25">
      <c r="A34" s="67" t="s">
        <v>16</v>
      </c>
      <c r="B34" s="67"/>
      <c r="C34" s="67"/>
      <c r="D34" s="67"/>
      <c r="E34" s="67"/>
    </row>
    <row r="35" spans="1:5" x14ac:dyDescent="0.25">
      <c r="A35" s="71" t="s">
        <v>5</v>
      </c>
      <c r="B35" s="71"/>
      <c r="C35" s="71"/>
      <c r="D35" s="71"/>
      <c r="E35" s="71"/>
    </row>
    <row r="36" spans="1:5" x14ac:dyDescent="0.25">
      <c r="A36" s="67" t="s">
        <v>16</v>
      </c>
      <c r="B36" s="67"/>
      <c r="C36" s="67"/>
      <c r="D36" s="67"/>
      <c r="E36" s="67"/>
    </row>
    <row r="37" spans="1:5" x14ac:dyDescent="0.25">
      <c r="A37" s="68" t="s">
        <v>47</v>
      </c>
      <c r="B37" s="68"/>
      <c r="C37" s="68"/>
      <c r="D37" s="68"/>
      <c r="E37" s="5"/>
    </row>
    <row r="38" spans="1:5" x14ac:dyDescent="0.25">
      <c r="B38" s="69" t="s">
        <v>17</v>
      </c>
      <c r="C38" s="69"/>
      <c r="D38" s="69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70" t="s">
        <v>29</v>
      </c>
      <c r="B40" s="70"/>
      <c r="C40" s="70"/>
      <c r="D40" s="70"/>
      <c r="E40" s="5"/>
    </row>
    <row r="41" spans="1:5" x14ac:dyDescent="0.25">
      <c r="B41" s="69" t="s">
        <v>17</v>
      </c>
      <c r="C41" s="69"/>
      <c r="D41" s="69"/>
      <c r="E41" s="6" t="s">
        <v>6</v>
      </c>
    </row>
    <row r="43" spans="1:5" x14ac:dyDescent="0.25">
      <c r="A43" s="2" t="s">
        <v>35</v>
      </c>
    </row>
    <row r="44" spans="1:5" x14ac:dyDescent="0.25">
      <c r="A44" s="10" t="s">
        <v>34</v>
      </c>
    </row>
    <row r="45" spans="1:5" x14ac:dyDescent="0.25">
      <c r="A45" s="2" t="s">
        <v>39</v>
      </c>
      <c r="B45" s="19">
        <v>86648.94</v>
      </c>
    </row>
    <row r="46" spans="1:5" x14ac:dyDescent="0.25">
      <c r="A46" s="14" t="s">
        <v>50</v>
      </c>
      <c r="B46" s="11"/>
    </row>
    <row r="47" spans="1:5" x14ac:dyDescent="0.25">
      <c r="A47" s="2" t="s">
        <v>36</v>
      </c>
      <c r="B47" s="11">
        <v>121004.61</v>
      </c>
    </row>
    <row r="48" spans="1:5" ht="30" x14ac:dyDescent="0.25">
      <c r="A48" s="20" t="s">
        <v>43</v>
      </c>
      <c r="B48" s="11">
        <f>110*3</f>
        <v>330</v>
      </c>
    </row>
    <row r="49" spans="1:2" ht="30" x14ac:dyDescent="0.25">
      <c r="A49" s="31" t="s">
        <v>32</v>
      </c>
      <c r="B49" s="11">
        <f>E28</f>
        <v>100335.59600000002</v>
      </c>
    </row>
    <row r="50" spans="1:2" x14ac:dyDescent="0.25">
      <c r="A50" s="12" t="s">
        <v>38</v>
      </c>
      <c r="B50" s="18">
        <f>B45+B47+B48-B49</f>
        <v>107647.95399999997</v>
      </c>
    </row>
    <row r="51" spans="1:2" x14ac:dyDescent="0.25">
      <c r="B51" s="13"/>
    </row>
    <row r="52" spans="1:2" x14ac:dyDescent="0.25">
      <c r="B52" s="2">
        <v>86648.94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76" t="s">
        <v>10</v>
      </c>
      <c r="B1" s="76"/>
      <c r="C1" s="76"/>
      <c r="D1" s="76"/>
      <c r="E1" s="76"/>
    </row>
    <row r="2" spans="1:5" ht="31.5" customHeight="1" x14ac:dyDescent="0.25">
      <c r="A2" s="77" t="s">
        <v>11</v>
      </c>
      <c r="B2" s="78"/>
      <c r="C2" s="78"/>
      <c r="D2" s="78"/>
      <c r="E2" s="78"/>
    </row>
    <row r="3" spans="1:5" x14ac:dyDescent="0.25">
      <c r="A3" s="79" t="s">
        <v>73</v>
      </c>
      <c r="B3" s="79"/>
      <c r="C3" s="79"/>
      <c r="D3" s="79"/>
      <c r="E3" s="79"/>
    </row>
    <row r="4" spans="1:5" s="1" customFormat="1" ht="15.6" customHeight="1" x14ac:dyDescent="0.25">
      <c r="A4" s="15" t="s">
        <v>12</v>
      </c>
      <c r="B4" s="4"/>
      <c r="C4" s="4"/>
      <c r="D4" s="33"/>
      <c r="E4" s="32" t="s">
        <v>74</v>
      </c>
    </row>
    <row r="5" spans="1:5" x14ac:dyDescent="0.25">
      <c r="A5" s="50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80" t="s">
        <v>22</v>
      </c>
      <c r="B7" s="80"/>
      <c r="C7" s="80"/>
      <c r="D7" s="80"/>
      <c r="E7" s="80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7" t="s">
        <v>23</v>
      </c>
      <c r="B9" s="67"/>
      <c r="C9" s="67"/>
      <c r="D9" s="67"/>
      <c r="E9" s="67"/>
    </row>
    <row r="10" spans="1:5" ht="24.75" customHeight="1" x14ac:dyDescent="0.25">
      <c r="A10" s="81" t="s">
        <v>13</v>
      </c>
      <c r="B10" s="82"/>
      <c r="C10" s="82"/>
      <c r="D10" s="82"/>
      <c r="E10" s="82"/>
    </row>
    <row r="11" spans="1:5" ht="29.25" customHeight="1" x14ac:dyDescent="0.25">
      <c r="A11" s="67" t="s">
        <v>31</v>
      </c>
      <c r="B11" s="67"/>
      <c r="C11" s="67"/>
      <c r="D11" s="67"/>
      <c r="E11" s="67"/>
    </row>
    <row r="12" spans="1:5" ht="21.6" customHeight="1" x14ac:dyDescent="0.25">
      <c r="A12" s="67" t="s">
        <v>20</v>
      </c>
      <c r="B12" s="67"/>
      <c r="C12" s="67"/>
      <c r="D12" s="67"/>
      <c r="E12" s="67"/>
    </row>
    <row r="13" spans="1:5" x14ac:dyDescent="0.25">
      <c r="A13" s="72" t="s">
        <v>2</v>
      </c>
      <c r="B13" s="73"/>
      <c r="C13" s="73"/>
      <c r="D13" s="73"/>
      <c r="E13" s="73"/>
    </row>
    <row r="14" spans="1:5" ht="18" customHeight="1" x14ac:dyDescent="0.25">
      <c r="A14" s="67" t="s">
        <v>46</v>
      </c>
      <c r="B14" s="67"/>
      <c r="C14" s="67"/>
      <c r="D14" s="67"/>
      <c r="E14" s="67"/>
    </row>
    <row r="15" spans="1:5" x14ac:dyDescent="0.25">
      <c r="A15" s="72" t="s">
        <v>14</v>
      </c>
      <c r="B15" s="73"/>
      <c r="C15" s="73"/>
      <c r="D15" s="73"/>
      <c r="E15" s="73"/>
    </row>
    <row r="16" spans="1:5" ht="28.5" customHeight="1" x14ac:dyDescent="0.25">
      <c r="A16" s="67" t="s">
        <v>15</v>
      </c>
      <c r="B16" s="67"/>
      <c r="C16" s="67"/>
      <c r="D16" s="67"/>
      <c r="E16" s="67"/>
    </row>
    <row r="17" spans="1:7" ht="55.9" customHeight="1" x14ac:dyDescent="0.25">
      <c r="A17" s="67" t="s">
        <v>24</v>
      </c>
      <c r="B17" s="67"/>
      <c r="C17" s="67"/>
      <c r="D17" s="67"/>
      <c r="E17" s="67"/>
    </row>
    <row r="18" spans="1:7" ht="31.5" customHeight="1" x14ac:dyDescent="0.25">
      <c r="A18" s="74" t="s">
        <v>25</v>
      </c>
      <c r="B18" s="74"/>
      <c r="C18" s="74"/>
      <c r="D18" s="74"/>
      <c r="E18" s="74"/>
    </row>
    <row r="19" spans="1:7" x14ac:dyDescent="0.25">
      <c r="A19" s="74"/>
      <c r="B19" s="74"/>
      <c r="C19" s="74"/>
      <c r="D19" s="74"/>
      <c r="E19" s="74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15.71</v>
      </c>
      <c r="E21" s="8">
        <f>D21*F19*G19</f>
        <v>77321.478000000003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4.3600000000000003</v>
      </c>
      <c r="E23" s="8">
        <f>D23*F19*G19</f>
        <v>21459.048000000003</v>
      </c>
      <c r="G23" s="13"/>
    </row>
    <row r="24" spans="1:7" x14ac:dyDescent="0.25">
      <c r="A24" s="26" t="s">
        <v>26</v>
      </c>
      <c r="B24" s="9" t="s">
        <v>75</v>
      </c>
      <c r="C24" s="17" t="s">
        <v>27</v>
      </c>
      <c r="D24" s="17"/>
      <c r="E24" s="8">
        <v>107.44</v>
      </c>
      <c r="G24" s="13"/>
    </row>
    <row r="25" spans="1:7" x14ac:dyDescent="0.25">
      <c r="A25" s="27"/>
      <c r="B25" s="9"/>
      <c r="C25" s="17"/>
      <c r="D25" s="17"/>
      <c r="E25" s="28"/>
      <c r="G25" s="13"/>
    </row>
    <row r="26" spans="1:7" s="10" customFormat="1" x14ac:dyDescent="0.25">
      <c r="A26" s="22" t="s">
        <v>40</v>
      </c>
      <c r="B26" s="23"/>
      <c r="C26" s="23"/>
      <c r="D26" s="24"/>
      <c r="E26" s="21">
        <f>SUM(E21:E25)</f>
        <v>98887.966000000015</v>
      </c>
    </row>
    <row r="28" spans="1:7" ht="32.25" customHeight="1" x14ac:dyDescent="0.25">
      <c r="A28" s="75" t="s">
        <v>76</v>
      </c>
      <c r="B28" s="75"/>
      <c r="C28" s="75"/>
      <c r="D28" s="75"/>
      <c r="E28" s="75"/>
    </row>
    <row r="29" spans="1:7" ht="30.75" customHeight="1" x14ac:dyDescent="0.25">
      <c r="A29" s="67" t="s">
        <v>19</v>
      </c>
      <c r="B29" s="67"/>
      <c r="C29" s="67"/>
      <c r="D29" s="67"/>
      <c r="E29" s="67"/>
    </row>
    <row r="30" spans="1:7" x14ac:dyDescent="0.25">
      <c r="A30" s="67" t="s">
        <v>18</v>
      </c>
      <c r="B30" s="67"/>
      <c r="C30" s="67"/>
      <c r="D30" s="67"/>
      <c r="E30" s="67"/>
      <c r="F30" s="10"/>
      <c r="G30" s="10"/>
    </row>
    <row r="31" spans="1:7" x14ac:dyDescent="0.25">
      <c r="A31" s="67" t="s">
        <v>30</v>
      </c>
      <c r="B31" s="67"/>
      <c r="C31" s="67"/>
      <c r="D31" s="67"/>
      <c r="E31" s="67"/>
    </row>
    <row r="32" spans="1:7" x14ac:dyDescent="0.25">
      <c r="A32" s="67" t="s">
        <v>16</v>
      </c>
      <c r="B32" s="67"/>
      <c r="C32" s="67"/>
      <c r="D32" s="67"/>
      <c r="E32" s="67"/>
    </row>
    <row r="33" spans="1:5" x14ac:dyDescent="0.25">
      <c r="A33" s="71" t="s">
        <v>5</v>
      </c>
      <c r="B33" s="71"/>
      <c r="C33" s="71"/>
      <c r="D33" s="71"/>
      <c r="E33" s="71"/>
    </row>
    <row r="34" spans="1:5" x14ac:dyDescent="0.25">
      <c r="A34" s="67" t="s">
        <v>16</v>
      </c>
      <c r="B34" s="67"/>
      <c r="C34" s="67"/>
      <c r="D34" s="67"/>
      <c r="E34" s="67"/>
    </row>
    <row r="35" spans="1:5" x14ac:dyDescent="0.25">
      <c r="A35" s="68" t="s">
        <v>47</v>
      </c>
      <c r="B35" s="68"/>
      <c r="C35" s="68"/>
      <c r="D35" s="68"/>
      <c r="E35" s="5"/>
    </row>
    <row r="36" spans="1:5" x14ac:dyDescent="0.25">
      <c r="B36" s="69" t="s">
        <v>17</v>
      </c>
      <c r="C36" s="69"/>
      <c r="D36" s="69"/>
      <c r="E36" s="6" t="s">
        <v>6</v>
      </c>
    </row>
    <row r="37" spans="1:5" x14ac:dyDescent="0.25">
      <c r="A37" s="49"/>
      <c r="B37" s="49"/>
      <c r="C37" s="49"/>
      <c r="D37" s="49"/>
      <c r="E37" s="49"/>
    </row>
    <row r="38" spans="1:5" x14ac:dyDescent="0.25">
      <c r="A38" s="70" t="s">
        <v>29</v>
      </c>
      <c r="B38" s="70"/>
      <c r="C38" s="70"/>
      <c r="D38" s="70"/>
      <c r="E38" s="5"/>
    </row>
    <row r="39" spans="1:5" x14ac:dyDescent="0.25">
      <c r="B39" s="69" t="s">
        <v>17</v>
      </c>
      <c r="C39" s="69"/>
      <c r="D39" s="69"/>
      <c r="E39" s="6" t="s">
        <v>6</v>
      </c>
    </row>
    <row r="41" spans="1:5" x14ac:dyDescent="0.25">
      <c r="A41" s="2" t="s">
        <v>35</v>
      </c>
    </row>
    <row r="42" spans="1:5" x14ac:dyDescent="0.25">
      <c r="A42" s="10" t="s">
        <v>34</v>
      </c>
    </row>
    <row r="43" spans="1:5" x14ac:dyDescent="0.25">
      <c r="A43" s="2" t="s">
        <v>39</v>
      </c>
      <c r="B43" s="19">
        <f>'1кв'!B50</f>
        <v>107647.95399999997</v>
      </c>
    </row>
    <row r="44" spans="1:5" x14ac:dyDescent="0.25">
      <c r="A44" s="14" t="s">
        <v>50</v>
      </c>
      <c r="B44" s="11"/>
    </row>
    <row r="45" spans="1:5" x14ac:dyDescent="0.25">
      <c r="A45" s="2" t="s">
        <v>36</v>
      </c>
      <c r="B45" s="11">
        <v>118789.15</v>
      </c>
    </row>
    <row r="46" spans="1:5" ht="30" x14ac:dyDescent="0.25">
      <c r="A46" s="20" t="s">
        <v>43</v>
      </c>
      <c r="B46" s="11">
        <f>110*3</f>
        <v>330</v>
      </c>
    </row>
    <row r="47" spans="1:5" ht="30" x14ac:dyDescent="0.25">
      <c r="A47" s="51" t="s">
        <v>32</v>
      </c>
      <c r="B47" s="11">
        <f>E26</f>
        <v>98887.966000000015</v>
      </c>
    </row>
    <row r="48" spans="1:5" x14ac:dyDescent="0.25">
      <c r="A48" s="12" t="s">
        <v>38</v>
      </c>
      <c r="B48" s="18">
        <f>B43+B45+B46-B47</f>
        <v>127879.13799999995</v>
      </c>
    </row>
    <row r="49" spans="2:2" x14ac:dyDescent="0.25">
      <c r="B49" s="13"/>
    </row>
    <row r="50" spans="2:2" x14ac:dyDescent="0.25">
      <c r="B50" s="2">
        <v>86648.94</v>
      </c>
    </row>
  </sheetData>
  <mergeCells count="28">
    <mergeCell ref="A8:E8"/>
    <mergeCell ref="A1:E1"/>
    <mergeCell ref="A2:E2"/>
    <mergeCell ref="A3:E3"/>
    <mergeCell ref="A6:E6"/>
    <mergeCell ref="A7:E7"/>
    <mergeCell ref="A28:E2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5:D35"/>
    <mergeCell ref="B36:D36"/>
    <mergeCell ref="A38:D38"/>
    <mergeCell ref="B39:D39"/>
    <mergeCell ref="A29:E29"/>
    <mergeCell ref="A30:E30"/>
    <mergeCell ref="A31:E31"/>
    <mergeCell ref="A32:E32"/>
    <mergeCell ref="A33:E33"/>
    <mergeCell ref="A34:E3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3" zoomScaleSheetLayoutView="100" workbookViewId="0">
      <selection activeCell="A26" sqref="A26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76" t="s">
        <v>10</v>
      </c>
      <c r="B1" s="76"/>
      <c r="C1" s="76"/>
      <c r="D1" s="76"/>
      <c r="E1" s="76"/>
    </row>
    <row r="2" spans="1:5" ht="31.5" customHeight="1" x14ac:dyDescent="0.25">
      <c r="A2" s="77" t="s">
        <v>11</v>
      </c>
      <c r="B2" s="78"/>
      <c r="C2" s="78"/>
      <c r="D2" s="78"/>
      <c r="E2" s="78"/>
    </row>
    <row r="3" spans="1:5" x14ac:dyDescent="0.25">
      <c r="A3" s="79" t="s">
        <v>77</v>
      </c>
      <c r="B3" s="79"/>
      <c r="C3" s="79"/>
      <c r="D3" s="79"/>
      <c r="E3" s="79"/>
    </row>
    <row r="4" spans="1:5" s="1" customFormat="1" ht="15.6" customHeight="1" x14ac:dyDescent="0.25">
      <c r="A4" s="15" t="s">
        <v>12</v>
      </c>
      <c r="B4" s="4"/>
      <c r="C4" s="4"/>
      <c r="D4" s="33"/>
      <c r="E4" s="32" t="s">
        <v>78</v>
      </c>
    </row>
    <row r="5" spans="1:5" x14ac:dyDescent="0.25">
      <c r="A5" s="59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80" t="s">
        <v>22</v>
      </c>
      <c r="B7" s="80"/>
      <c r="C7" s="80"/>
      <c r="D7" s="80"/>
      <c r="E7" s="80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7" t="s">
        <v>23</v>
      </c>
      <c r="B9" s="67"/>
      <c r="C9" s="67"/>
      <c r="D9" s="67"/>
      <c r="E9" s="67"/>
    </row>
    <row r="10" spans="1:5" ht="24.75" customHeight="1" x14ac:dyDescent="0.25">
      <c r="A10" s="81" t="s">
        <v>13</v>
      </c>
      <c r="B10" s="82"/>
      <c r="C10" s="82"/>
      <c r="D10" s="82"/>
      <c r="E10" s="82"/>
    </row>
    <row r="11" spans="1:5" ht="29.25" customHeight="1" x14ac:dyDescent="0.25">
      <c r="A11" s="67" t="s">
        <v>31</v>
      </c>
      <c r="B11" s="67"/>
      <c r="C11" s="67"/>
      <c r="D11" s="67"/>
      <c r="E11" s="67"/>
    </row>
    <row r="12" spans="1:5" ht="21.6" customHeight="1" x14ac:dyDescent="0.25">
      <c r="A12" s="67" t="s">
        <v>20</v>
      </c>
      <c r="B12" s="67"/>
      <c r="C12" s="67"/>
      <c r="D12" s="67"/>
      <c r="E12" s="67"/>
    </row>
    <row r="13" spans="1:5" x14ac:dyDescent="0.25">
      <c r="A13" s="72" t="s">
        <v>2</v>
      </c>
      <c r="B13" s="73"/>
      <c r="C13" s="73"/>
      <c r="D13" s="73"/>
      <c r="E13" s="73"/>
    </row>
    <row r="14" spans="1:5" ht="18" customHeight="1" x14ac:dyDescent="0.25">
      <c r="A14" s="67" t="s">
        <v>46</v>
      </c>
      <c r="B14" s="67"/>
      <c r="C14" s="67"/>
      <c r="D14" s="67"/>
      <c r="E14" s="67"/>
    </row>
    <row r="15" spans="1:5" x14ac:dyDescent="0.25">
      <c r="A15" s="72" t="s">
        <v>14</v>
      </c>
      <c r="B15" s="73"/>
      <c r="C15" s="73"/>
      <c r="D15" s="73"/>
      <c r="E15" s="73"/>
    </row>
    <row r="16" spans="1:5" ht="28.5" customHeight="1" x14ac:dyDescent="0.25">
      <c r="A16" s="67" t="s">
        <v>15</v>
      </c>
      <c r="B16" s="67"/>
      <c r="C16" s="67"/>
      <c r="D16" s="67"/>
      <c r="E16" s="67"/>
    </row>
    <row r="17" spans="1:7" ht="55.9" customHeight="1" x14ac:dyDescent="0.25">
      <c r="A17" s="67" t="s">
        <v>24</v>
      </c>
      <c r="B17" s="67"/>
      <c r="C17" s="67"/>
      <c r="D17" s="67"/>
      <c r="E17" s="67"/>
    </row>
    <row r="18" spans="1:7" ht="31.5" customHeight="1" x14ac:dyDescent="0.25">
      <c r="A18" s="74" t="s">
        <v>25</v>
      </c>
      <c r="B18" s="74"/>
      <c r="C18" s="74"/>
      <c r="D18" s="74"/>
      <c r="E18" s="74"/>
    </row>
    <row r="19" spans="1:7" x14ac:dyDescent="0.25">
      <c r="A19" s="74"/>
      <c r="B19" s="74"/>
      <c r="C19" s="74"/>
      <c r="D19" s="74"/>
      <c r="E19" s="74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17.25</v>
      </c>
      <c r="E21" s="8">
        <f>D21*F19*G19</f>
        <v>84901.049999999988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4.68</v>
      </c>
      <c r="E23" s="8">
        <f>D23*F19*G19</f>
        <v>23034.023999999998</v>
      </c>
      <c r="G23" s="13"/>
    </row>
    <row r="24" spans="1:7" x14ac:dyDescent="0.25">
      <c r="A24" s="26" t="s">
        <v>26</v>
      </c>
      <c r="B24" s="9" t="s">
        <v>79</v>
      </c>
      <c r="C24" s="17" t="s">
        <v>27</v>
      </c>
      <c r="D24" s="17"/>
      <c r="E24" s="8">
        <v>242.85</v>
      </c>
      <c r="G24" s="13"/>
    </row>
    <row r="25" spans="1:7" ht="30" x14ac:dyDescent="0.25">
      <c r="A25" s="7" t="s">
        <v>81</v>
      </c>
      <c r="B25" s="9" t="s">
        <v>82</v>
      </c>
      <c r="C25" s="3" t="s">
        <v>49</v>
      </c>
      <c r="D25" s="3">
        <v>2</v>
      </c>
      <c r="E25" s="8">
        <f>D25*286.24</f>
        <v>572.48</v>
      </c>
      <c r="G25" s="13"/>
    </row>
    <row r="26" spans="1:7" ht="30" x14ac:dyDescent="0.25">
      <c r="A26" s="7" t="s">
        <v>84</v>
      </c>
      <c r="B26" s="9" t="s">
        <v>82</v>
      </c>
      <c r="C26" s="3" t="s">
        <v>27</v>
      </c>
      <c r="D26" s="3"/>
      <c r="E26" s="8">
        <v>5389.76</v>
      </c>
      <c r="G26" s="13"/>
    </row>
    <row r="27" spans="1:7" x14ac:dyDescent="0.25">
      <c r="A27" s="7"/>
      <c r="B27" s="9"/>
      <c r="C27" s="3"/>
      <c r="D27" s="3"/>
      <c r="E27" s="8"/>
      <c r="G27" s="13"/>
    </row>
    <row r="28" spans="1:7" s="10" customFormat="1" x14ac:dyDescent="0.25">
      <c r="A28" s="22" t="s">
        <v>40</v>
      </c>
      <c r="B28" s="23"/>
      <c r="C28" s="23"/>
      <c r="D28" s="24"/>
      <c r="E28" s="21">
        <f>SUM(E21:E27)</f>
        <v>114140.16399999999</v>
      </c>
    </row>
    <row r="30" spans="1:7" ht="32.25" customHeight="1" x14ac:dyDescent="0.25">
      <c r="A30" s="75" t="s">
        <v>85</v>
      </c>
      <c r="B30" s="75"/>
      <c r="C30" s="75"/>
      <c r="D30" s="75"/>
      <c r="E30" s="75"/>
    </row>
    <row r="31" spans="1:7" ht="30.75" customHeight="1" x14ac:dyDescent="0.25">
      <c r="A31" s="67" t="s">
        <v>19</v>
      </c>
      <c r="B31" s="67"/>
      <c r="C31" s="67"/>
      <c r="D31" s="67"/>
      <c r="E31" s="67"/>
    </row>
    <row r="32" spans="1:7" x14ac:dyDescent="0.25">
      <c r="A32" s="67" t="s">
        <v>18</v>
      </c>
      <c r="B32" s="67"/>
      <c r="C32" s="67"/>
      <c r="D32" s="67"/>
      <c r="E32" s="67"/>
      <c r="F32" s="10"/>
      <c r="G32" s="10"/>
    </row>
    <row r="33" spans="1:5" x14ac:dyDescent="0.25">
      <c r="A33" s="67" t="s">
        <v>30</v>
      </c>
      <c r="B33" s="67"/>
      <c r="C33" s="67"/>
      <c r="D33" s="67"/>
      <c r="E33" s="67"/>
    </row>
    <row r="34" spans="1:5" x14ac:dyDescent="0.25">
      <c r="A34" s="67" t="s">
        <v>16</v>
      </c>
      <c r="B34" s="67"/>
      <c r="C34" s="67"/>
      <c r="D34" s="67"/>
      <c r="E34" s="67"/>
    </row>
    <row r="35" spans="1:5" x14ac:dyDescent="0.25">
      <c r="A35" s="71" t="s">
        <v>5</v>
      </c>
      <c r="B35" s="71"/>
      <c r="C35" s="71"/>
      <c r="D35" s="71"/>
      <c r="E35" s="71"/>
    </row>
    <row r="36" spans="1:5" x14ac:dyDescent="0.25">
      <c r="A36" s="67" t="s">
        <v>16</v>
      </c>
      <c r="B36" s="67"/>
      <c r="C36" s="67"/>
      <c r="D36" s="67"/>
      <c r="E36" s="67"/>
    </row>
    <row r="37" spans="1:5" x14ac:dyDescent="0.25">
      <c r="A37" s="68" t="s">
        <v>47</v>
      </c>
      <c r="B37" s="68"/>
      <c r="C37" s="68"/>
      <c r="D37" s="68"/>
      <c r="E37" s="5"/>
    </row>
    <row r="38" spans="1:5" x14ac:dyDescent="0.25">
      <c r="B38" s="69" t="s">
        <v>17</v>
      </c>
      <c r="C38" s="69"/>
      <c r="D38" s="69"/>
      <c r="E38" s="6" t="s">
        <v>6</v>
      </c>
    </row>
    <row r="39" spans="1:5" x14ac:dyDescent="0.25">
      <c r="A39" s="58"/>
      <c r="B39" s="58"/>
      <c r="C39" s="58"/>
      <c r="D39" s="58"/>
      <c r="E39" s="58"/>
    </row>
    <row r="40" spans="1:5" x14ac:dyDescent="0.25">
      <c r="A40" s="70" t="s">
        <v>29</v>
      </c>
      <c r="B40" s="70"/>
      <c r="C40" s="70"/>
      <c r="D40" s="70"/>
      <c r="E40" s="5"/>
    </row>
    <row r="41" spans="1:5" x14ac:dyDescent="0.25">
      <c r="B41" s="69" t="s">
        <v>17</v>
      </c>
      <c r="C41" s="69"/>
      <c r="D41" s="69"/>
      <c r="E41" s="6" t="s">
        <v>6</v>
      </c>
    </row>
    <row r="43" spans="1:5" x14ac:dyDescent="0.25">
      <c r="A43" s="61" t="s">
        <v>80</v>
      </c>
    </row>
    <row r="44" spans="1:5" x14ac:dyDescent="0.25">
      <c r="A44" s="10" t="s">
        <v>34</v>
      </c>
    </row>
    <row r="45" spans="1:5" x14ac:dyDescent="0.25">
      <c r="A45" s="2" t="s">
        <v>39</v>
      </c>
      <c r="B45" s="19">
        <f>'2кв'!B48</f>
        <v>127879.13799999995</v>
      </c>
    </row>
    <row r="46" spans="1:5" x14ac:dyDescent="0.25">
      <c r="A46" s="2" t="s">
        <v>83</v>
      </c>
      <c r="B46" s="11"/>
    </row>
    <row r="47" spans="1:5" x14ac:dyDescent="0.25">
      <c r="A47" s="2" t="s">
        <v>36</v>
      </c>
      <c r="B47" s="11">
        <v>121292.01</v>
      </c>
    </row>
    <row r="48" spans="1:5" ht="30" x14ac:dyDescent="0.25">
      <c r="A48" s="20" t="s">
        <v>43</v>
      </c>
      <c r="B48" s="11">
        <f>110*3</f>
        <v>330</v>
      </c>
    </row>
    <row r="49" spans="1:2" ht="30" x14ac:dyDescent="0.25">
      <c r="A49" s="60" t="s">
        <v>32</v>
      </c>
      <c r="B49" s="11">
        <f>E28</f>
        <v>114140.16399999999</v>
      </c>
    </row>
    <row r="50" spans="1:2" x14ac:dyDescent="0.25">
      <c r="A50" s="12" t="s">
        <v>38</v>
      </c>
      <c r="B50" s="18">
        <f>B45+B47+B48-B49</f>
        <v>135360.98399999994</v>
      </c>
    </row>
    <row r="51" spans="1:2" x14ac:dyDescent="0.25">
      <c r="B51" s="13"/>
    </row>
  </sheetData>
  <mergeCells count="28">
    <mergeCell ref="A37:D37"/>
    <mergeCell ref="B38:D38"/>
    <mergeCell ref="A40:D40"/>
    <mergeCell ref="B41:D41"/>
    <mergeCell ref="A31:E31"/>
    <mergeCell ref="A32:E32"/>
    <mergeCell ref="A33:E33"/>
    <mergeCell ref="A34:E34"/>
    <mergeCell ref="A35:E35"/>
    <mergeCell ref="A36:E36"/>
    <mergeCell ref="A30:E3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5" zoomScaleSheetLayoutView="100" workbookViewId="0">
      <selection activeCell="A25" sqref="A25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76" t="s">
        <v>10</v>
      </c>
      <c r="B1" s="76"/>
      <c r="C1" s="76"/>
      <c r="D1" s="76"/>
      <c r="E1" s="76"/>
    </row>
    <row r="2" spans="1:5" ht="31.5" customHeight="1" x14ac:dyDescent="0.25">
      <c r="A2" s="77" t="s">
        <v>11</v>
      </c>
      <c r="B2" s="78"/>
      <c r="C2" s="78"/>
      <c r="D2" s="78"/>
      <c r="E2" s="78"/>
    </row>
    <row r="3" spans="1:5" x14ac:dyDescent="0.25">
      <c r="A3" s="79" t="s">
        <v>86</v>
      </c>
      <c r="B3" s="79"/>
      <c r="C3" s="79"/>
      <c r="D3" s="79"/>
      <c r="E3" s="79"/>
    </row>
    <row r="4" spans="1:5" s="1" customFormat="1" ht="15.6" customHeight="1" x14ac:dyDescent="0.25">
      <c r="A4" s="15" t="s">
        <v>12</v>
      </c>
      <c r="B4" s="4"/>
      <c r="C4" s="4"/>
      <c r="D4" s="33"/>
      <c r="E4" s="32" t="s">
        <v>87</v>
      </c>
    </row>
    <row r="5" spans="1:5" x14ac:dyDescent="0.25">
      <c r="A5" s="63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80" t="s">
        <v>22</v>
      </c>
      <c r="B7" s="80"/>
      <c r="C7" s="80"/>
      <c r="D7" s="80"/>
      <c r="E7" s="80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7" t="s">
        <v>23</v>
      </c>
      <c r="B9" s="67"/>
      <c r="C9" s="67"/>
      <c r="D9" s="67"/>
      <c r="E9" s="67"/>
    </row>
    <row r="10" spans="1:5" ht="24.75" customHeight="1" x14ac:dyDescent="0.25">
      <c r="A10" s="81" t="s">
        <v>13</v>
      </c>
      <c r="B10" s="82"/>
      <c r="C10" s="82"/>
      <c r="D10" s="82"/>
      <c r="E10" s="82"/>
    </row>
    <row r="11" spans="1:5" ht="29.25" customHeight="1" x14ac:dyDescent="0.25">
      <c r="A11" s="67" t="s">
        <v>31</v>
      </c>
      <c r="B11" s="67"/>
      <c r="C11" s="67"/>
      <c r="D11" s="67"/>
      <c r="E11" s="67"/>
    </row>
    <row r="12" spans="1:5" ht="21.6" customHeight="1" x14ac:dyDescent="0.25">
      <c r="A12" s="67" t="s">
        <v>20</v>
      </c>
      <c r="B12" s="67"/>
      <c r="C12" s="67"/>
      <c r="D12" s="67"/>
      <c r="E12" s="67"/>
    </row>
    <row r="13" spans="1:5" x14ac:dyDescent="0.25">
      <c r="A13" s="72" t="s">
        <v>2</v>
      </c>
      <c r="B13" s="73"/>
      <c r="C13" s="73"/>
      <c r="D13" s="73"/>
      <c r="E13" s="73"/>
    </row>
    <row r="14" spans="1:5" ht="18" customHeight="1" x14ac:dyDescent="0.25">
      <c r="A14" s="67" t="s">
        <v>46</v>
      </c>
      <c r="B14" s="67"/>
      <c r="C14" s="67"/>
      <c r="D14" s="67"/>
      <c r="E14" s="67"/>
    </row>
    <row r="15" spans="1:5" x14ac:dyDescent="0.25">
      <c r="A15" s="72" t="s">
        <v>14</v>
      </c>
      <c r="B15" s="73"/>
      <c r="C15" s="73"/>
      <c r="D15" s="73"/>
      <c r="E15" s="73"/>
    </row>
    <row r="16" spans="1:5" ht="28.5" customHeight="1" x14ac:dyDescent="0.25">
      <c r="A16" s="67" t="s">
        <v>15</v>
      </c>
      <c r="B16" s="67"/>
      <c r="C16" s="67"/>
      <c r="D16" s="67"/>
      <c r="E16" s="67"/>
    </row>
    <row r="17" spans="1:7" ht="55.9" customHeight="1" x14ac:dyDescent="0.25">
      <c r="A17" s="67" t="s">
        <v>24</v>
      </c>
      <c r="B17" s="67"/>
      <c r="C17" s="67"/>
      <c r="D17" s="67"/>
      <c r="E17" s="67"/>
    </row>
    <row r="18" spans="1:7" ht="31.5" customHeight="1" x14ac:dyDescent="0.25">
      <c r="A18" s="74" t="s">
        <v>25</v>
      </c>
      <c r="B18" s="74"/>
      <c r="C18" s="74"/>
      <c r="D18" s="74"/>
      <c r="E18" s="74"/>
    </row>
    <row r="19" spans="1:7" x14ac:dyDescent="0.25">
      <c r="A19" s="74"/>
      <c r="B19" s="74"/>
      <c r="C19" s="74"/>
      <c r="D19" s="74"/>
      <c r="E19" s="74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28</v>
      </c>
      <c r="E20" s="3" t="s">
        <v>8</v>
      </c>
    </row>
    <row r="21" spans="1:7" ht="38.25" x14ac:dyDescent="0.25">
      <c r="A21" s="16" t="s">
        <v>42</v>
      </c>
      <c r="B21" s="9" t="s">
        <v>33</v>
      </c>
      <c r="C21" s="3" t="s">
        <v>4</v>
      </c>
      <c r="D21" s="3">
        <v>17.25</v>
      </c>
      <c r="E21" s="8">
        <f>D21*F19*G19</f>
        <v>84901.049999999988</v>
      </c>
      <c r="G21" s="13"/>
    </row>
    <row r="22" spans="1:7" ht="25.5" x14ac:dyDescent="0.25">
      <c r="A22" s="7" t="s">
        <v>44</v>
      </c>
      <c r="B22" s="25" t="s">
        <v>45</v>
      </c>
      <c r="C22" s="3" t="s">
        <v>27</v>
      </c>
      <c r="D22" s="3"/>
      <c r="E22" s="8">
        <v>0</v>
      </c>
      <c r="G22" s="13"/>
    </row>
    <row r="23" spans="1:7" x14ac:dyDescent="0.25">
      <c r="A23" s="7" t="s">
        <v>37</v>
      </c>
      <c r="B23" s="9" t="s">
        <v>21</v>
      </c>
      <c r="C23" s="3" t="s">
        <v>4</v>
      </c>
      <c r="D23" s="3">
        <v>4.68</v>
      </c>
      <c r="E23" s="8">
        <f>D23*F19*G19</f>
        <v>23034.023999999998</v>
      </c>
      <c r="G23" s="13"/>
    </row>
    <row r="24" spans="1:7" x14ac:dyDescent="0.25">
      <c r="A24" s="26" t="s">
        <v>26</v>
      </c>
      <c r="B24" s="9" t="s">
        <v>88</v>
      </c>
      <c r="C24" s="17" t="s">
        <v>27</v>
      </c>
      <c r="D24" s="17"/>
      <c r="E24" s="8">
        <v>3289.21</v>
      </c>
      <c r="G24" s="13"/>
    </row>
    <row r="25" spans="1:7" ht="30" x14ac:dyDescent="0.25">
      <c r="A25" s="7" t="s">
        <v>89</v>
      </c>
      <c r="B25" s="9" t="s">
        <v>90</v>
      </c>
      <c r="C25" s="3" t="s">
        <v>27</v>
      </c>
      <c r="D25" s="3"/>
      <c r="E25" s="8">
        <v>10289.07</v>
      </c>
      <c r="G25" s="13"/>
    </row>
    <row r="26" spans="1:7" x14ac:dyDescent="0.25">
      <c r="A26" s="7"/>
      <c r="B26" s="9"/>
      <c r="C26" s="3"/>
      <c r="D26" s="3"/>
      <c r="E26" s="8"/>
      <c r="G26" s="13"/>
    </row>
    <row r="27" spans="1:7" s="10" customFormat="1" x14ac:dyDescent="0.25">
      <c r="A27" s="22" t="s">
        <v>40</v>
      </c>
      <c r="B27" s="23"/>
      <c r="C27" s="23"/>
      <c r="D27" s="24"/>
      <c r="E27" s="21">
        <f>SUM(E21:E26)</f>
        <v>121513.35399999999</v>
      </c>
    </row>
    <row r="29" spans="1:7" ht="32.25" customHeight="1" x14ac:dyDescent="0.25">
      <c r="A29" s="75" t="s">
        <v>91</v>
      </c>
      <c r="B29" s="75"/>
      <c r="C29" s="75"/>
      <c r="D29" s="75"/>
      <c r="E29" s="75"/>
    </row>
    <row r="30" spans="1:7" ht="30.75" customHeight="1" x14ac:dyDescent="0.25">
      <c r="A30" s="67" t="s">
        <v>19</v>
      </c>
      <c r="B30" s="67"/>
      <c r="C30" s="67"/>
      <c r="D30" s="67"/>
      <c r="E30" s="67"/>
    </row>
    <row r="31" spans="1:7" x14ac:dyDescent="0.25">
      <c r="A31" s="67" t="s">
        <v>18</v>
      </c>
      <c r="B31" s="67"/>
      <c r="C31" s="67"/>
      <c r="D31" s="67"/>
      <c r="E31" s="67"/>
      <c r="F31" s="10"/>
      <c r="G31" s="10"/>
    </row>
    <row r="32" spans="1:7" ht="28.5" customHeight="1" x14ac:dyDescent="0.25">
      <c r="A32" s="67" t="s">
        <v>30</v>
      </c>
      <c r="B32" s="67"/>
      <c r="C32" s="67"/>
      <c r="D32" s="67"/>
      <c r="E32" s="67"/>
    </row>
    <row r="33" spans="1:5" x14ac:dyDescent="0.25">
      <c r="A33" s="67" t="s">
        <v>16</v>
      </c>
      <c r="B33" s="67"/>
      <c r="C33" s="67"/>
      <c r="D33" s="67"/>
      <c r="E33" s="67"/>
    </row>
    <row r="34" spans="1:5" x14ac:dyDescent="0.25">
      <c r="A34" s="71" t="s">
        <v>5</v>
      </c>
      <c r="B34" s="71"/>
      <c r="C34" s="71"/>
      <c r="D34" s="71"/>
      <c r="E34" s="71"/>
    </row>
    <row r="35" spans="1:5" x14ac:dyDescent="0.25">
      <c r="A35" s="67" t="s">
        <v>16</v>
      </c>
      <c r="B35" s="67"/>
      <c r="C35" s="67"/>
      <c r="D35" s="67"/>
      <c r="E35" s="67"/>
    </row>
    <row r="36" spans="1:5" x14ac:dyDescent="0.25">
      <c r="A36" s="68" t="s">
        <v>47</v>
      </c>
      <c r="B36" s="68"/>
      <c r="C36" s="68"/>
      <c r="D36" s="68"/>
      <c r="E36" s="5"/>
    </row>
    <row r="37" spans="1:5" x14ac:dyDescent="0.25">
      <c r="B37" s="69" t="s">
        <v>17</v>
      </c>
      <c r="C37" s="69"/>
      <c r="D37" s="69"/>
      <c r="E37" s="6" t="s">
        <v>6</v>
      </c>
    </row>
    <row r="38" spans="1:5" x14ac:dyDescent="0.25">
      <c r="A38" s="62"/>
      <c r="B38" s="62"/>
      <c r="C38" s="62"/>
      <c r="D38" s="62"/>
      <c r="E38" s="62"/>
    </row>
    <row r="39" spans="1:5" x14ac:dyDescent="0.25">
      <c r="A39" s="70" t="s">
        <v>29</v>
      </c>
      <c r="B39" s="70"/>
      <c r="C39" s="70"/>
      <c r="D39" s="70"/>
      <c r="E39" s="5"/>
    </row>
    <row r="40" spans="1:5" x14ac:dyDescent="0.25">
      <c r="B40" s="69" t="s">
        <v>17</v>
      </c>
      <c r="C40" s="69"/>
      <c r="D40" s="69"/>
      <c r="E40" s="6" t="s">
        <v>6</v>
      </c>
    </row>
    <row r="42" spans="1:5" x14ac:dyDescent="0.25">
      <c r="A42" s="61" t="s">
        <v>80</v>
      </c>
    </row>
    <row r="43" spans="1:5" x14ac:dyDescent="0.25">
      <c r="A43" s="10" t="s">
        <v>34</v>
      </c>
    </row>
    <row r="44" spans="1:5" x14ac:dyDescent="0.25">
      <c r="A44" s="2" t="s">
        <v>39</v>
      </c>
      <c r="B44" s="19">
        <f>'3кв'!B50</f>
        <v>135360.98399999994</v>
      </c>
    </row>
    <row r="45" spans="1:5" x14ac:dyDescent="0.25">
      <c r="A45" s="2" t="s">
        <v>83</v>
      </c>
      <c r="B45" s="11"/>
    </row>
    <row r="46" spans="1:5" x14ac:dyDescent="0.25">
      <c r="A46" s="2" t="s">
        <v>36</v>
      </c>
      <c r="B46" s="11">
        <v>136254.26</v>
      </c>
    </row>
    <row r="47" spans="1:5" x14ac:dyDescent="0.25">
      <c r="A47" s="20"/>
      <c r="B47" s="11"/>
    </row>
    <row r="48" spans="1:5" ht="30" x14ac:dyDescent="0.25">
      <c r="A48" s="64" t="s">
        <v>32</v>
      </c>
      <c r="B48" s="11">
        <f>E27</f>
        <v>121513.35399999999</v>
      </c>
    </row>
    <row r="49" spans="1:2" x14ac:dyDescent="0.25">
      <c r="A49" s="12" t="s">
        <v>38</v>
      </c>
      <c r="B49" s="18">
        <f>B44+B46+B47-B48</f>
        <v>150101.88999999996</v>
      </c>
    </row>
    <row r="50" spans="1:2" x14ac:dyDescent="0.25">
      <c r="B50" s="13"/>
    </row>
  </sheetData>
  <mergeCells count="28">
    <mergeCell ref="A36:D36"/>
    <mergeCell ref="B37:D37"/>
    <mergeCell ref="A39:D39"/>
    <mergeCell ref="B40:D40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9:E29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96" orientation="portrait" r:id="rId1"/>
  <rowBreaks count="1" manualBreakCount="1">
    <brk id="3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3" zoomScaleSheetLayoutView="100" workbookViewId="0">
      <selection activeCell="B24" sqref="B24"/>
    </sheetView>
  </sheetViews>
  <sheetFormatPr defaultRowHeight="15.75" x14ac:dyDescent="0.25"/>
  <cols>
    <col min="1" max="1" width="10.5703125" style="87" customWidth="1"/>
    <col min="2" max="2" width="65.85546875" style="87" customWidth="1"/>
    <col min="3" max="3" width="15.28515625" style="87" customWidth="1"/>
    <col min="4" max="4" width="11.85546875" style="87" customWidth="1"/>
    <col min="5" max="5" width="14.7109375" style="87" customWidth="1"/>
    <col min="6" max="6" width="12.42578125" style="87" customWidth="1"/>
    <col min="7" max="7" width="12" style="87" customWidth="1"/>
    <col min="8" max="8" width="13.5703125" style="87" customWidth="1"/>
    <col min="9" max="16384" width="9.140625" style="87"/>
  </cols>
  <sheetData>
    <row r="1" spans="1:5" x14ac:dyDescent="0.25">
      <c r="A1" s="84" t="s">
        <v>51</v>
      </c>
      <c r="B1" s="84"/>
      <c r="C1" s="84"/>
      <c r="D1" s="34"/>
    </row>
    <row r="2" spans="1:5" x14ac:dyDescent="0.25">
      <c r="A2" s="85" t="s">
        <v>52</v>
      </c>
      <c r="B2" s="85"/>
      <c r="C2" s="85"/>
      <c r="D2" s="35"/>
    </row>
    <row r="3" spans="1:5" x14ac:dyDescent="0.25">
      <c r="A3" s="85" t="s">
        <v>92</v>
      </c>
      <c r="B3" s="85"/>
      <c r="C3" s="85"/>
      <c r="D3" s="35"/>
    </row>
    <row r="4" spans="1:5" x14ac:dyDescent="0.25">
      <c r="A4" s="84" t="s">
        <v>66</v>
      </c>
      <c r="B4" s="84"/>
      <c r="C4" s="84"/>
      <c r="D4" s="34"/>
    </row>
    <row r="5" spans="1:5" x14ac:dyDescent="0.25">
      <c r="A5" s="86"/>
      <c r="B5" s="86"/>
      <c r="C5" s="86"/>
      <c r="D5" s="1"/>
    </row>
    <row r="6" spans="1:5" x14ac:dyDescent="0.25">
      <c r="A6" s="35"/>
      <c r="B6" s="36" t="s">
        <v>53</v>
      </c>
      <c r="C6" s="88">
        <f>'1кв'!B45</f>
        <v>86648.94</v>
      </c>
      <c r="D6" s="37"/>
    </row>
    <row r="7" spans="1:5" x14ac:dyDescent="0.25">
      <c r="A7" s="38" t="s">
        <v>54</v>
      </c>
      <c r="B7" s="36" t="s">
        <v>93</v>
      </c>
      <c r="C7" s="88"/>
      <c r="D7" s="37"/>
    </row>
    <row r="8" spans="1:5" x14ac:dyDescent="0.25">
      <c r="B8" s="39" t="s">
        <v>55</v>
      </c>
      <c r="C8" s="89">
        <f>'1кв'!B47+'2кв'!B45+'3кв'!B47+'4кв'!B46</f>
        <v>497340.03</v>
      </c>
      <c r="D8" s="90"/>
    </row>
    <row r="9" spans="1:5" x14ac:dyDescent="0.25">
      <c r="B9" s="39" t="s">
        <v>43</v>
      </c>
      <c r="C9" s="89">
        <f>'1кв'!B48+'2кв'!B46+'3кв'!B48+'4кв'!B47</f>
        <v>990</v>
      </c>
      <c r="D9" s="90"/>
    </row>
    <row r="10" spans="1:5" x14ac:dyDescent="0.25">
      <c r="A10" s="66"/>
      <c r="B10" s="39" t="s">
        <v>56</v>
      </c>
      <c r="C10" s="91">
        <f>SUM(C8:C9)</f>
        <v>498330.03</v>
      </c>
      <c r="D10" s="37"/>
    </row>
    <row r="11" spans="1:5" x14ac:dyDescent="0.25">
      <c r="A11" s="1"/>
      <c r="B11" s="83"/>
      <c r="C11" s="83"/>
      <c r="D11" s="40"/>
    </row>
    <row r="12" spans="1:5" x14ac:dyDescent="0.25">
      <c r="A12" s="41" t="s">
        <v>57</v>
      </c>
      <c r="B12" s="16" t="s">
        <v>42</v>
      </c>
      <c r="C12" s="89">
        <f>'1кв'!E21+'2кв'!E21+'3кв'!E21+'4кв'!E21</f>
        <v>324445.05599999998</v>
      </c>
      <c r="D12" s="40"/>
    </row>
    <row r="13" spans="1:5" x14ac:dyDescent="0.25">
      <c r="A13" s="1"/>
      <c r="B13" s="92" t="s">
        <v>58</v>
      </c>
      <c r="C13" s="89">
        <f>'1кв'!E22+'2кв'!E22+'3кв'!E22+'4кв'!E22</f>
        <v>0</v>
      </c>
      <c r="D13" s="40"/>
      <c r="E13" s="93"/>
    </row>
    <row r="14" spans="1:5" x14ac:dyDescent="0.25">
      <c r="A14" s="41"/>
      <c r="B14" s="94" t="s">
        <v>37</v>
      </c>
      <c r="C14" s="89">
        <f>'1кв'!E23+'2кв'!E23+'3кв'!E23+'4кв'!E23</f>
        <v>88986.144</v>
      </c>
      <c r="D14" s="40"/>
    </row>
    <row r="15" spans="1:5" x14ac:dyDescent="0.25">
      <c r="A15" s="1"/>
      <c r="B15" s="94" t="s">
        <v>26</v>
      </c>
      <c r="C15" s="89">
        <f>'1кв'!E24+'2кв'!E24+'3кв'!E24+'4кв'!E24</f>
        <v>4298.5</v>
      </c>
      <c r="D15" s="40"/>
      <c r="E15" s="93"/>
    </row>
    <row r="16" spans="1:5" x14ac:dyDescent="0.25">
      <c r="A16" s="41"/>
      <c r="B16" s="42" t="s">
        <v>100</v>
      </c>
      <c r="C16" s="89">
        <f>'1кв'!E26+'3кв'!E25</f>
        <v>832.55</v>
      </c>
      <c r="D16" s="40"/>
    </row>
    <row r="17" spans="1:5" x14ac:dyDescent="0.25">
      <c r="A17" s="41"/>
      <c r="B17" s="43" t="s">
        <v>59</v>
      </c>
      <c r="C17" s="89">
        <f>SUM(C19:C22)</f>
        <v>16314.83</v>
      </c>
      <c r="D17" s="40"/>
    </row>
    <row r="18" spans="1:5" x14ac:dyDescent="0.25">
      <c r="A18" s="41"/>
      <c r="B18" s="43" t="s">
        <v>60</v>
      </c>
      <c r="C18" s="89"/>
      <c r="D18" s="40"/>
    </row>
    <row r="19" spans="1:5" ht="31.5" x14ac:dyDescent="0.25">
      <c r="A19" s="41"/>
      <c r="B19" s="43" t="s">
        <v>101</v>
      </c>
      <c r="C19" s="89">
        <f>'1кв'!E25</f>
        <v>636</v>
      </c>
      <c r="D19" s="40"/>
    </row>
    <row r="20" spans="1:5" x14ac:dyDescent="0.25">
      <c r="A20" s="41"/>
      <c r="B20" s="43" t="s">
        <v>102</v>
      </c>
      <c r="C20" s="89">
        <f>'3кв'!E26</f>
        <v>5389.76</v>
      </c>
      <c r="D20" s="40"/>
    </row>
    <row r="21" spans="1:5" x14ac:dyDescent="0.25">
      <c r="A21" s="41"/>
      <c r="B21" s="43" t="s">
        <v>103</v>
      </c>
      <c r="C21" s="89">
        <f>'4кв'!E25</f>
        <v>10289.07</v>
      </c>
      <c r="D21" s="40"/>
    </row>
    <row r="22" spans="1:5" x14ac:dyDescent="0.25">
      <c r="A22" s="41"/>
      <c r="B22" s="43"/>
      <c r="C22" s="89"/>
      <c r="D22" s="40"/>
    </row>
    <row r="23" spans="1:5" x14ac:dyDescent="0.25">
      <c r="A23" s="1"/>
      <c r="B23" s="65" t="s">
        <v>61</v>
      </c>
      <c r="C23" s="91">
        <f>SUM(C12:C17)</f>
        <v>434877.07999999996</v>
      </c>
      <c r="D23" s="40"/>
      <c r="E23" s="93"/>
    </row>
    <row r="24" spans="1:5" x14ac:dyDescent="0.25">
      <c r="A24" s="1"/>
      <c r="B24" s="44" t="s">
        <v>94</v>
      </c>
      <c r="C24" s="91">
        <f>C6+C10-C23</f>
        <v>150101.89000000001</v>
      </c>
      <c r="D24" s="40"/>
    </row>
    <row r="25" spans="1:5" x14ac:dyDescent="0.25">
      <c r="A25" s="1"/>
      <c r="B25" s="38"/>
      <c r="C25" s="38"/>
      <c r="D25" s="40"/>
    </row>
    <row r="26" spans="1:5" x14ac:dyDescent="0.25">
      <c r="A26" s="1"/>
      <c r="B26" s="45" t="s">
        <v>62</v>
      </c>
      <c r="C26" s="45"/>
      <c r="D26" s="40"/>
    </row>
    <row r="27" spans="1:5" x14ac:dyDescent="0.25">
      <c r="A27" s="1"/>
      <c r="B27" s="45" t="s">
        <v>95</v>
      </c>
      <c r="C27" s="46">
        <v>43130.26</v>
      </c>
      <c r="D27" s="40"/>
    </row>
    <row r="28" spans="1:5" x14ac:dyDescent="0.25">
      <c r="A28" s="1"/>
      <c r="B28" s="47" t="s">
        <v>96</v>
      </c>
      <c r="C28" s="48">
        <v>64803.54</v>
      </c>
      <c r="D28" s="40"/>
    </row>
    <row r="29" spans="1:5" x14ac:dyDescent="0.25">
      <c r="A29" s="1"/>
      <c r="B29" s="45" t="s">
        <v>63</v>
      </c>
      <c r="C29" s="46">
        <f>C28-C27</f>
        <v>21673.279999999999</v>
      </c>
      <c r="D29" s="40"/>
    </row>
    <row r="30" spans="1:5" x14ac:dyDescent="0.25">
      <c r="A30" s="1"/>
      <c r="B30" s="38"/>
      <c r="C30" s="38"/>
      <c r="D30" s="40"/>
    </row>
    <row r="31" spans="1:5" x14ac:dyDescent="0.25">
      <c r="A31" s="1"/>
      <c r="B31" s="38"/>
      <c r="C31" s="38"/>
      <c r="D31" s="40"/>
    </row>
    <row r="32" spans="1:5" x14ac:dyDescent="0.25">
      <c r="A32" s="1"/>
      <c r="B32" s="38"/>
      <c r="C32" s="38"/>
      <c r="D32" s="40"/>
    </row>
    <row r="33" spans="1:4" x14ac:dyDescent="0.25">
      <c r="A33" s="1"/>
      <c r="B33" s="38"/>
      <c r="C33" s="38"/>
      <c r="D33" s="40"/>
    </row>
    <row r="34" spans="1:4" x14ac:dyDescent="0.25">
      <c r="A34" s="1" t="s">
        <v>64</v>
      </c>
      <c r="B34" s="38" t="s">
        <v>97</v>
      </c>
      <c r="C34" s="38"/>
      <c r="D34" s="40"/>
    </row>
    <row r="35" spans="1:4" x14ac:dyDescent="0.25">
      <c r="A35" s="1"/>
      <c r="B35" s="38" t="s">
        <v>98</v>
      </c>
      <c r="C35" s="38"/>
      <c r="D35" s="40"/>
    </row>
    <row r="36" spans="1:4" x14ac:dyDescent="0.25">
      <c r="A36" s="1"/>
      <c r="B36" s="38" t="s">
        <v>99</v>
      </c>
      <c r="C36" s="38"/>
      <c r="D36" s="40"/>
    </row>
    <row r="37" spans="1:4" x14ac:dyDescent="0.25">
      <c r="A37" s="1"/>
      <c r="B37" s="38"/>
      <c r="C37" s="38"/>
      <c r="D37" s="40"/>
    </row>
    <row r="38" spans="1:4" x14ac:dyDescent="0.25">
      <c r="A38" s="1"/>
      <c r="B38" s="38"/>
      <c r="C38" s="38"/>
      <c r="D38" s="40"/>
    </row>
    <row r="39" spans="1:4" x14ac:dyDescent="0.25">
      <c r="A39" s="1"/>
      <c r="B39" s="38" t="s">
        <v>65</v>
      </c>
      <c r="C39" s="38"/>
      <c r="D39" s="40"/>
    </row>
    <row r="40" spans="1:4" x14ac:dyDescent="0.25">
      <c r="A40" s="1"/>
      <c r="B40" s="38"/>
      <c r="C40" s="38"/>
      <c r="D40" s="40"/>
    </row>
    <row r="41" spans="1:4" x14ac:dyDescent="0.25">
      <c r="A41" s="1"/>
      <c r="B41" s="38"/>
      <c r="C41" s="38"/>
      <c r="D41" s="40"/>
    </row>
    <row r="42" spans="1:4" x14ac:dyDescent="0.25">
      <c r="A42" s="1"/>
      <c r="B42" s="38"/>
      <c r="C42" s="38"/>
      <c r="D42" s="40"/>
    </row>
    <row r="43" spans="1:4" x14ac:dyDescent="0.25">
      <c r="A43" s="1"/>
      <c r="B43" s="38"/>
      <c r="C43" s="38"/>
      <c r="D43" s="40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2025-02-21T10:17:03Z</dcterms:modified>
</cp:coreProperties>
</file>